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hidePivotFieldList="1" defaultThemeVersion="202300"/>
  <mc:AlternateContent xmlns:mc="http://schemas.openxmlformats.org/markup-compatibility/2006">
    <mc:Choice Requires="x15">
      <x15ac:absPath xmlns:x15ac="http://schemas.microsoft.com/office/spreadsheetml/2010/11/ac" url="C:\Users\Bill Hughes\Desktop\TMC\"/>
    </mc:Choice>
  </mc:AlternateContent>
  <xr:revisionPtr revIDLastSave="0" documentId="8_{1487C170-A430-4ADB-ADE3-520A60F959AE}" xr6:coauthVersionLast="47" xr6:coauthVersionMax="47" xr10:uidLastSave="{00000000-0000-0000-0000-000000000000}"/>
  <bookViews>
    <workbookView xWindow="0" yWindow="0" windowWidth="23040" windowHeight="12360" xr2:uid="{1B076260-E018-444C-8558-BC586EAE99A1}"/>
  </bookViews>
  <sheets>
    <sheet name="State NMTC" sheetId="5" r:id="rId1"/>
  </sheets>
  <definedNames>
    <definedName name="State_rng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" i="5" l="1"/>
  <c r="L2" i="5" s="1"/>
  <c r="K5" i="5"/>
  <c r="L5" i="5" s="1"/>
  <c r="K4" i="5"/>
  <c r="L4" i="5" s="1"/>
  <c r="K6" i="5"/>
  <c r="L6" i="5" s="1"/>
  <c r="K7" i="5"/>
  <c r="L7" i="5" s="1"/>
  <c r="K8" i="5"/>
  <c r="L8" i="5" s="1"/>
  <c r="K10" i="5"/>
  <c r="L10" i="5" s="1"/>
  <c r="K9" i="5"/>
  <c r="L9" i="5" s="1"/>
  <c r="K11" i="5"/>
  <c r="L11" i="5" s="1"/>
  <c r="K12" i="5"/>
  <c r="L12" i="5" s="1"/>
  <c r="K13" i="5"/>
  <c r="L13" i="5" s="1"/>
  <c r="K17" i="5"/>
  <c r="L17" i="5" s="1"/>
  <c r="K14" i="5"/>
  <c r="L14" i="5" s="1"/>
  <c r="K15" i="5"/>
  <c r="L15" i="5" s="1"/>
  <c r="K16" i="5"/>
  <c r="L16" i="5" s="1"/>
  <c r="K18" i="5"/>
  <c r="L18" i="5" s="1"/>
  <c r="K19" i="5"/>
  <c r="L19" i="5" s="1"/>
  <c r="K20" i="5"/>
  <c r="L20" i="5" s="1"/>
  <c r="K23" i="5"/>
  <c r="L23" i="5" s="1"/>
  <c r="K22" i="5"/>
  <c r="L22" i="5" s="1"/>
  <c r="K21" i="5"/>
  <c r="L21" i="5" s="1"/>
  <c r="K24" i="5"/>
  <c r="L24" i="5" s="1"/>
  <c r="K25" i="5"/>
  <c r="L25" i="5" s="1"/>
  <c r="K27" i="5"/>
  <c r="L27" i="5" s="1"/>
  <c r="K26" i="5"/>
  <c r="L26" i="5" s="1"/>
  <c r="K28" i="5"/>
  <c r="L28" i="5" s="1"/>
  <c r="K35" i="5"/>
  <c r="L35" i="5" s="1"/>
  <c r="K36" i="5"/>
  <c r="L36" i="5" s="1"/>
  <c r="K29" i="5"/>
  <c r="L29" i="5" s="1"/>
  <c r="K31" i="5"/>
  <c r="L31" i="5" s="1"/>
  <c r="K32" i="5"/>
  <c r="L32" i="5" s="1"/>
  <c r="K33" i="5"/>
  <c r="L33" i="5" s="1"/>
  <c r="K30" i="5"/>
  <c r="L30" i="5" s="1"/>
  <c r="K34" i="5"/>
  <c r="L34" i="5" s="1"/>
  <c r="K37" i="5"/>
  <c r="L37" i="5" s="1"/>
  <c r="K38" i="5"/>
  <c r="L38" i="5" s="1"/>
  <c r="K39" i="5"/>
  <c r="L39" i="5" s="1"/>
  <c r="K40" i="5"/>
  <c r="L40" i="5" s="1"/>
  <c r="K41" i="5"/>
  <c r="L41" i="5" s="1"/>
  <c r="K42" i="5"/>
  <c r="L42" i="5" s="1"/>
  <c r="K43" i="5"/>
  <c r="L43" i="5" s="1"/>
  <c r="K44" i="5"/>
  <c r="L44" i="5" s="1"/>
  <c r="K45" i="5"/>
  <c r="L45" i="5" s="1"/>
  <c r="K46" i="5"/>
  <c r="L46" i="5" s="1"/>
  <c r="K47" i="5"/>
  <c r="L47" i="5" s="1"/>
  <c r="K49" i="5"/>
  <c r="L49" i="5" s="1"/>
  <c r="K48" i="5"/>
  <c r="L48" i="5" s="1"/>
  <c r="K50" i="5"/>
  <c r="L50" i="5" s="1"/>
  <c r="K52" i="5"/>
  <c r="L52" i="5" s="1"/>
  <c r="K51" i="5"/>
  <c r="L51" i="5" s="1"/>
  <c r="K53" i="5"/>
  <c r="L53" i="5" s="1"/>
  <c r="K54" i="5"/>
  <c r="L54" i="5" s="1"/>
  <c r="K3" i="5"/>
  <c r="L3" i="5" s="1"/>
  <c r="I2" i="5"/>
  <c r="J2" i="5" s="1"/>
  <c r="I5" i="5"/>
  <c r="J5" i="5" s="1"/>
  <c r="I4" i="5"/>
  <c r="J4" i="5" s="1"/>
  <c r="I6" i="5"/>
  <c r="J6" i="5" s="1"/>
  <c r="I7" i="5"/>
  <c r="J7" i="5" s="1"/>
  <c r="I8" i="5"/>
  <c r="J8" i="5" s="1"/>
  <c r="I10" i="5"/>
  <c r="J10" i="5" s="1"/>
  <c r="I9" i="5"/>
  <c r="J9" i="5" s="1"/>
  <c r="I11" i="5"/>
  <c r="J11" i="5" s="1"/>
  <c r="I12" i="5"/>
  <c r="J12" i="5" s="1"/>
  <c r="I13" i="5"/>
  <c r="J13" i="5" s="1"/>
  <c r="I17" i="5"/>
  <c r="J17" i="5" s="1"/>
  <c r="I14" i="5"/>
  <c r="J14" i="5" s="1"/>
  <c r="I15" i="5"/>
  <c r="J15" i="5" s="1"/>
  <c r="I16" i="5"/>
  <c r="J16" i="5" s="1"/>
  <c r="I18" i="5"/>
  <c r="J18" i="5" s="1"/>
  <c r="I19" i="5"/>
  <c r="J19" i="5" s="1"/>
  <c r="I20" i="5"/>
  <c r="J20" i="5" s="1"/>
  <c r="I23" i="5"/>
  <c r="J23" i="5" s="1"/>
  <c r="I22" i="5"/>
  <c r="J22" i="5" s="1"/>
  <c r="I21" i="5"/>
  <c r="J21" i="5" s="1"/>
  <c r="I24" i="5"/>
  <c r="J24" i="5" s="1"/>
  <c r="I25" i="5"/>
  <c r="J25" i="5" s="1"/>
  <c r="I27" i="5"/>
  <c r="J27" i="5" s="1"/>
  <c r="I26" i="5"/>
  <c r="J26" i="5" s="1"/>
  <c r="I28" i="5"/>
  <c r="J28" i="5" s="1"/>
  <c r="I35" i="5"/>
  <c r="J35" i="5" s="1"/>
  <c r="I36" i="5"/>
  <c r="J36" i="5" s="1"/>
  <c r="I29" i="5"/>
  <c r="J29" i="5" s="1"/>
  <c r="I31" i="5"/>
  <c r="J31" i="5" s="1"/>
  <c r="I32" i="5"/>
  <c r="J32" i="5" s="1"/>
  <c r="I33" i="5"/>
  <c r="J33" i="5" s="1"/>
  <c r="I30" i="5"/>
  <c r="J30" i="5" s="1"/>
  <c r="I34" i="5"/>
  <c r="J34" i="5" s="1"/>
  <c r="I37" i="5"/>
  <c r="J37" i="5" s="1"/>
  <c r="I38" i="5"/>
  <c r="J38" i="5" s="1"/>
  <c r="I39" i="5"/>
  <c r="J39" i="5" s="1"/>
  <c r="I40" i="5"/>
  <c r="J40" i="5" s="1"/>
  <c r="I41" i="5"/>
  <c r="J41" i="5" s="1"/>
  <c r="I42" i="5"/>
  <c r="J42" i="5" s="1"/>
  <c r="I43" i="5"/>
  <c r="J43" i="5" s="1"/>
  <c r="I44" i="5"/>
  <c r="J44" i="5" s="1"/>
  <c r="I45" i="5"/>
  <c r="J45" i="5" s="1"/>
  <c r="I46" i="5"/>
  <c r="J46" i="5" s="1"/>
  <c r="I47" i="5"/>
  <c r="J47" i="5" s="1"/>
  <c r="I49" i="5"/>
  <c r="J49" i="5" s="1"/>
  <c r="I48" i="5"/>
  <c r="J48" i="5" s="1"/>
  <c r="I50" i="5"/>
  <c r="J50" i="5" s="1"/>
  <c r="I52" i="5"/>
  <c r="J52" i="5" s="1"/>
  <c r="I51" i="5"/>
  <c r="J51" i="5" s="1"/>
  <c r="I53" i="5"/>
  <c r="J53" i="5" s="1"/>
  <c r="I54" i="5"/>
  <c r="J54" i="5" s="1"/>
  <c r="I3" i="5"/>
  <c r="J3" i="5" s="1"/>
</calcChain>
</file>

<file path=xl/sharedStrings.xml><?xml version="1.0" encoding="utf-8"?>
<sst xmlns="http://schemas.openxmlformats.org/spreadsheetml/2006/main" count="64" uniqueCount="64">
  <si>
    <t>Not Eligible</t>
  </si>
  <si>
    <t>Alabama</t>
  </si>
  <si>
    <t>Eligible</t>
  </si>
  <si>
    <t>Eligible Area of Higher Distress</t>
  </si>
  <si>
    <t>Eligible with Severe Distress</t>
  </si>
  <si>
    <t>Eligible and Non-Metropolitan</t>
  </si>
  <si>
    <t>Eligible with Severe Distress and Non-Metropolitan</t>
  </si>
  <si>
    <t>Alaska</t>
  </si>
  <si>
    <t>Arizona</t>
  </si>
  <si>
    <t>Arkansas</t>
  </si>
  <si>
    <t>California</t>
  </si>
  <si>
    <t>Colorado</t>
  </si>
  <si>
    <t>Connecticut</t>
  </si>
  <si>
    <t>Delaware</t>
  </si>
  <si>
    <t>District of Columbia</t>
  </si>
  <si>
    <t>Florida</t>
  </si>
  <si>
    <t>Georgia</t>
  </si>
  <si>
    <t>Hawaii</t>
  </si>
  <si>
    <t>Idaho</t>
  </si>
  <si>
    <t>Illinois</t>
  </si>
  <si>
    <t>Indiana</t>
  </si>
  <si>
    <t>Iowa</t>
  </si>
  <si>
    <t>Kansas</t>
  </si>
  <si>
    <t>Kentucky</t>
  </si>
  <si>
    <t>Louisiana</t>
  </si>
  <si>
    <t>Maine</t>
  </si>
  <si>
    <t>Maryland</t>
  </si>
  <si>
    <t>Massachusetts</t>
  </si>
  <si>
    <t>Michigan</t>
  </si>
  <si>
    <t>Minnesota</t>
  </si>
  <si>
    <t>Mississippi</t>
  </si>
  <si>
    <t>Missouri</t>
  </si>
  <si>
    <t>Montana</t>
  </si>
  <si>
    <t>Nebraska</t>
  </si>
  <si>
    <t>Nevada</t>
  </si>
  <si>
    <t>New Hampshire</t>
  </si>
  <si>
    <t>New Jersey</t>
  </si>
  <si>
    <t>New Mexico</t>
  </si>
  <si>
    <t>New York</t>
  </si>
  <si>
    <t>North Carolina</t>
  </si>
  <si>
    <t>North Dakota</t>
  </si>
  <si>
    <t>Ohio</t>
  </si>
  <si>
    <t>Oklahoma</t>
  </si>
  <si>
    <t>Oregon</t>
  </si>
  <si>
    <t>Pennsylvania</t>
  </si>
  <si>
    <t>Rhode Island</t>
  </si>
  <si>
    <t>South Carolina</t>
  </si>
  <si>
    <t>South Dakota</t>
  </si>
  <si>
    <t>Tennessee</t>
  </si>
  <si>
    <t>Texas</t>
  </si>
  <si>
    <t>Utah</t>
  </si>
  <si>
    <t>Vermont</t>
  </si>
  <si>
    <t>Virginia</t>
  </si>
  <si>
    <t>Washington</t>
  </si>
  <si>
    <t>West Virginia</t>
  </si>
  <si>
    <t>Wisconsin</t>
  </si>
  <si>
    <t>Wyoming</t>
  </si>
  <si>
    <t>Puerto Rico</t>
  </si>
  <si>
    <t>State</t>
  </si>
  <si>
    <t>%Eligible</t>
  </si>
  <si>
    <t>%Severe Distress</t>
  </si>
  <si>
    <t>Elgible Tracts</t>
  </si>
  <si>
    <t>Severe Distress Tracts</t>
  </si>
  <si>
    <t>Total Tracts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</si>
</sst>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0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DFC924-F034-4FF7-9D19-3A6377E27BB6}">
  <dimension ref="A1:L54"/>
  <sheetViews>
    <sheetView tabSelected="1" workbookViewId="0"/>
  </sheetViews>
  <sheetFormatPr defaultRowHeight="14.4" x14ac:dyDescent="0.3"/>
  <cols>
    <col min="1" max="1" width="17.21875" customWidth="1"/>
    <col min="2" max="2" width="12.5546875" customWidth="1"/>
    <col min="3" max="3" width="25.6640625" customWidth="1"/>
    <col min="4" max="4" width="26" customWidth="1"/>
    <col min="5" max="5" width="25.33203125" customWidth="1"/>
    <col min="6" max="6" width="40.77734375" customWidth="1"/>
    <col min="7" max="7" width="10.44140625" customWidth="1"/>
    <col min="8" max="8" width="17" customWidth="1"/>
    <col min="9" max="9" width="17.77734375" customWidth="1"/>
    <col min="10" max="10" width="15.21875" customWidth="1"/>
    <col min="11" max="11" width="19.33203125" customWidth="1"/>
    <col min="12" max="12" width="16.44140625" customWidth="1"/>
  </cols>
  <sheetData>
    <row r="1" spans="1:12" x14ac:dyDescent="0.3">
      <c r="A1" s="1" t="s">
        <v>58</v>
      </c>
      <c r="B1" s="1" t="s">
        <v>2</v>
      </c>
      <c r="C1" s="1" t="s">
        <v>5</v>
      </c>
      <c r="D1" s="1" t="s">
        <v>3</v>
      </c>
      <c r="E1" s="1" t="s">
        <v>4</v>
      </c>
      <c r="F1" s="1" t="s">
        <v>6</v>
      </c>
      <c r="G1" s="1" t="s">
        <v>0</v>
      </c>
      <c r="H1" s="1" t="s">
        <v>63</v>
      </c>
      <c r="I1" s="1" t="s">
        <v>61</v>
      </c>
      <c r="J1" s="1" t="s">
        <v>59</v>
      </c>
      <c r="K1" s="1" t="s">
        <v>62</v>
      </c>
      <c r="L1" s="1" t="s">
        <v>60</v>
      </c>
    </row>
    <row r="2" spans="1:12" x14ac:dyDescent="0.3">
      <c r="A2" t="s">
        <v>1</v>
      </c>
      <c r="B2">
        <v>30</v>
      </c>
      <c r="C2">
        <v>112</v>
      </c>
      <c r="D2">
        <v>144</v>
      </c>
      <c r="E2">
        <v>292</v>
      </c>
      <c r="F2">
        <v>117</v>
      </c>
      <c r="G2">
        <v>742</v>
      </c>
      <c r="H2">
        <v>1437</v>
      </c>
      <c r="I2">
        <f>H2-G2</f>
        <v>695</v>
      </c>
      <c r="J2" s="2">
        <f>I2/H2</f>
        <v>0.48364648573416841</v>
      </c>
      <c r="K2" s="3">
        <f>C2+E2+F2</f>
        <v>521</v>
      </c>
      <c r="L2" s="2">
        <f>K2/H2</f>
        <v>0.36256089074460685</v>
      </c>
    </row>
    <row r="3" spans="1:12" x14ac:dyDescent="0.3">
      <c r="A3" t="s">
        <v>7</v>
      </c>
      <c r="B3">
        <v>2</v>
      </c>
      <c r="C3">
        <v>4</v>
      </c>
      <c r="D3">
        <v>8</v>
      </c>
      <c r="E3">
        <v>18</v>
      </c>
      <c r="F3">
        <v>19</v>
      </c>
      <c r="G3">
        <v>126</v>
      </c>
      <c r="H3">
        <v>177</v>
      </c>
      <c r="I3">
        <f>H3-G3</f>
        <v>51</v>
      </c>
      <c r="J3" s="2">
        <f>I3/H3</f>
        <v>0.28813559322033899</v>
      </c>
      <c r="K3" s="3">
        <f>C3+E3+F3</f>
        <v>41</v>
      </c>
      <c r="L3" s="2">
        <f>K3/H3</f>
        <v>0.23163841807909605</v>
      </c>
    </row>
    <row r="4" spans="1:12" x14ac:dyDescent="0.3">
      <c r="A4" t="s">
        <v>8</v>
      </c>
      <c r="B4">
        <v>41</v>
      </c>
      <c r="C4">
        <v>22</v>
      </c>
      <c r="D4">
        <v>199</v>
      </c>
      <c r="E4">
        <v>418</v>
      </c>
      <c r="F4">
        <v>56</v>
      </c>
      <c r="G4">
        <v>1029</v>
      </c>
      <c r="H4">
        <v>1765</v>
      </c>
      <c r="I4">
        <f>H4-G4</f>
        <v>736</v>
      </c>
      <c r="J4" s="2">
        <f>I4/H4</f>
        <v>0.41699716713881019</v>
      </c>
      <c r="K4" s="3">
        <f>C4+E4+F4</f>
        <v>496</v>
      </c>
      <c r="L4" s="2">
        <f>K4/H4</f>
        <v>0.28101983002832859</v>
      </c>
    </row>
    <row r="5" spans="1:12" x14ac:dyDescent="0.3">
      <c r="A5" t="s">
        <v>9</v>
      </c>
      <c r="B5">
        <v>26</v>
      </c>
      <c r="C5">
        <v>86</v>
      </c>
      <c r="D5">
        <v>58</v>
      </c>
      <c r="E5">
        <v>114</v>
      </c>
      <c r="F5">
        <v>82</v>
      </c>
      <c r="G5">
        <v>457</v>
      </c>
      <c r="H5">
        <v>823</v>
      </c>
      <c r="I5">
        <f>H5-G5</f>
        <v>366</v>
      </c>
      <c r="J5" s="2">
        <f>I5/H5</f>
        <v>0.44471445929526127</v>
      </c>
      <c r="K5" s="3">
        <f>C5+E5+F5</f>
        <v>282</v>
      </c>
      <c r="L5" s="2">
        <f>K5/H5</f>
        <v>0.34264884568651277</v>
      </c>
    </row>
    <row r="6" spans="1:12" x14ac:dyDescent="0.3">
      <c r="A6" t="s">
        <v>10</v>
      </c>
      <c r="B6">
        <v>212</v>
      </c>
      <c r="C6">
        <v>51</v>
      </c>
      <c r="D6">
        <v>1044</v>
      </c>
      <c r="E6">
        <v>2375</v>
      </c>
      <c r="F6">
        <v>80</v>
      </c>
      <c r="G6">
        <v>5367</v>
      </c>
      <c r="H6">
        <v>9129</v>
      </c>
      <c r="I6">
        <f>H6-G6</f>
        <v>3762</v>
      </c>
      <c r="J6" s="2">
        <f>I6/H6</f>
        <v>0.41209332895169243</v>
      </c>
      <c r="K6" s="3">
        <f>C6+E6+F6</f>
        <v>2506</v>
      </c>
      <c r="L6" s="2">
        <f>K6/H6</f>
        <v>0.27450980392156865</v>
      </c>
    </row>
    <row r="7" spans="1:12" x14ac:dyDescent="0.3">
      <c r="A7" t="s">
        <v>11</v>
      </c>
      <c r="B7">
        <v>67</v>
      </c>
      <c r="C7">
        <v>67</v>
      </c>
      <c r="D7">
        <v>131</v>
      </c>
      <c r="E7">
        <v>233</v>
      </c>
      <c r="F7">
        <v>55</v>
      </c>
      <c r="G7">
        <v>894</v>
      </c>
      <c r="H7">
        <v>1447</v>
      </c>
      <c r="I7">
        <f>H7-G7</f>
        <v>553</v>
      </c>
      <c r="J7" s="2">
        <f>I7/H7</f>
        <v>0.38217000691085001</v>
      </c>
      <c r="K7" s="3">
        <f>C7+E7+F7</f>
        <v>355</v>
      </c>
      <c r="L7" s="2">
        <f>K7/H7</f>
        <v>0.24533517622667589</v>
      </c>
    </row>
    <row r="8" spans="1:12" x14ac:dyDescent="0.3">
      <c r="A8" t="s">
        <v>12</v>
      </c>
      <c r="B8">
        <v>11</v>
      </c>
      <c r="C8">
        <v>4</v>
      </c>
      <c r="D8">
        <v>65</v>
      </c>
      <c r="E8">
        <v>230</v>
      </c>
      <c r="F8">
        <v>6</v>
      </c>
      <c r="G8">
        <v>567</v>
      </c>
      <c r="H8">
        <v>883</v>
      </c>
      <c r="I8">
        <f>H8-G8</f>
        <v>316</v>
      </c>
      <c r="J8" s="2">
        <f>I8/H8</f>
        <v>0.35787089467723671</v>
      </c>
      <c r="K8" s="3">
        <f>C8+E8+F8</f>
        <v>240</v>
      </c>
      <c r="L8" s="2">
        <f>K8/H8</f>
        <v>0.27180067950169873</v>
      </c>
    </row>
    <row r="9" spans="1:12" x14ac:dyDescent="0.3">
      <c r="A9" t="s">
        <v>13</v>
      </c>
      <c r="B9">
        <v>6</v>
      </c>
      <c r="D9">
        <v>32</v>
      </c>
      <c r="E9">
        <v>51</v>
      </c>
      <c r="G9">
        <v>173</v>
      </c>
      <c r="H9">
        <v>262</v>
      </c>
      <c r="I9">
        <f>H9-G9</f>
        <v>89</v>
      </c>
      <c r="J9" s="2">
        <f>I9/H9</f>
        <v>0.33969465648854963</v>
      </c>
      <c r="K9" s="3">
        <f>C9+E9+F9</f>
        <v>51</v>
      </c>
      <c r="L9" s="2">
        <f>K9/H9</f>
        <v>0.19465648854961831</v>
      </c>
    </row>
    <row r="10" spans="1:12" x14ac:dyDescent="0.3">
      <c r="A10" t="s">
        <v>14</v>
      </c>
      <c r="B10">
        <v>4</v>
      </c>
      <c r="D10">
        <v>10</v>
      </c>
      <c r="E10">
        <v>78</v>
      </c>
      <c r="G10">
        <v>114</v>
      </c>
      <c r="H10">
        <v>206</v>
      </c>
      <c r="I10">
        <f>H10-G10</f>
        <v>92</v>
      </c>
      <c r="J10" s="2">
        <f>I10/H10</f>
        <v>0.44660194174757284</v>
      </c>
      <c r="K10" s="3">
        <f>C10+E10+F10</f>
        <v>78</v>
      </c>
      <c r="L10" s="2">
        <f>K10/H10</f>
        <v>0.37864077669902912</v>
      </c>
    </row>
    <row r="11" spans="1:12" x14ac:dyDescent="0.3">
      <c r="A11" t="s">
        <v>15</v>
      </c>
      <c r="B11">
        <v>88</v>
      </c>
      <c r="C11">
        <v>44</v>
      </c>
      <c r="D11">
        <v>710</v>
      </c>
      <c r="E11">
        <v>1014</v>
      </c>
      <c r="F11">
        <v>74</v>
      </c>
      <c r="G11">
        <v>3230</v>
      </c>
      <c r="H11">
        <v>5160</v>
      </c>
      <c r="I11">
        <f>H11-G11</f>
        <v>1930</v>
      </c>
      <c r="J11" s="2">
        <f>I11/H11</f>
        <v>0.37403100775193798</v>
      </c>
      <c r="K11" s="3">
        <f>C11+E11+F11</f>
        <v>1132</v>
      </c>
      <c r="L11" s="2">
        <f>K11/H11</f>
        <v>0.2193798449612403</v>
      </c>
    </row>
    <row r="12" spans="1:12" x14ac:dyDescent="0.3">
      <c r="A12" t="s">
        <v>16</v>
      </c>
      <c r="B12">
        <v>136</v>
      </c>
      <c r="C12">
        <v>160</v>
      </c>
      <c r="D12">
        <v>213</v>
      </c>
      <c r="E12">
        <v>601</v>
      </c>
      <c r="F12">
        <v>192</v>
      </c>
      <c r="G12">
        <v>1494</v>
      </c>
      <c r="H12">
        <v>2796</v>
      </c>
      <c r="I12">
        <f>H12-G12</f>
        <v>1302</v>
      </c>
      <c r="J12" s="2">
        <f>I12/H12</f>
        <v>0.46566523605150212</v>
      </c>
      <c r="K12" s="3">
        <f>C12+E12+F12</f>
        <v>953</v>
      </c>
      <c r="L12" s="2">
        <f>K12/H12</f>
        <v>0.34084406294706726</v>
      </c>
    </row>
    <row r="13" spans="1:12" x14ac:dyDescent="0.3">
      <c r="A13" t="s">
        <v>17</v>
      </c>
      <c r="B13">
        <v>19</v>
      </c>
      <c r="C13">
        <v>14</v>
      </c>
      <c r="D13">
        <v>38</v>
      </c>
      <c r="E13">
        <v>53</v>
      </c>
      <c r="F13">
        <v>15</v>
      </c>
      <c r="G13">
        <v>322</v>
      </c>
      <c r="H13">
        <v>461</v>
      </c>
      <c r="I13">
        <f>H13-G13</f>
        <v>139</v>
      </c>
      <c r="J13" s="2">
        <f>I13/H13</f>
        <v>0.30151843817787416</v>
      </c>
      <c r="K13" s="3">
        <f>C13+E13+F13</f>
        <v>82</v>
      </c>
      <c r="L13" s="2">
        <f>K13/H13</f>
        <v>0.17787418655097614</v>
      </c>
    </row>
    <row r="14" spans="1:12" x14ac:dyDescent="0.3">
      <c r="A14" t="s">
        <v>18</v>
      </c>
      <c r="B14">
        <v>24</v>
      </c>
      <c r="C14">
        <v>30</v>
      </c>
      <c r="D14">
        <v>35</v>
      </c>
      <c r="E14">
        <v>33</v>
      </c>
      <c r="F14">
        <v>21</v>
      </c>
      <c r="G14">
        <v>313</v>
      </c>
      <c r="H14">
        <v>456</v>
      </c>
      <c r="I14">
        <f>H14-G14</f>
        <v>143</v>
      </c>
      <c r="J14" s="2">
        <f>I14/H14</f>
        <v>0.31359649122807015</v>
      </c>
      <c r="K14" s="3">
        <f>C14+E14+F14</f>
        <v>84</v>
      </c>
      <c r="L14" s="2">
        <f>K14/H14</f>
        <v>0.18421052631578946</v>
      </c>
    </row>
    <row r="15" spans="1:12" x14ac:dyDescent="0.3">
      <c r="A15" t="s">
        <v>19</v>
      </c>
      <c r="B15">
        <v>124</v>
      </c>
      <c r="C15">
        <v>126</v>
      </c>
      <c r="D15">
        <v>228</v>
      </c>
      <c r="E15">
        <v>753</v>
      </c>
      <c r="F15">
        <v>90</v>
      </c>
      <c r="G15">
        <v>1944</v>
      </c>
      <c r="H15">
        <v>3265</v>
      </c>
      <c r="I15">
        <f>H15-G15</f>
        <v>1321</v>
      </c>
      <c r="J15" s="2">
        <f>I15/H15</f>
        <v>0.40459418070444103</v>
      </c>
      <c r="K15" s="3">
        <f>C15+E15+F15</f>
        <v>969</v>
      </c>
      <c r="L15" s="2">
        <f>K15/H15</f>
        <v>0.29678407350689129</v>
      </c>
    </row>
    <row r="16" spans="1:12" x14ac:dyDescent="0.3">
      <c r="A16" t="s">
        <v>20</v>
      </c>
      <c r="B16">
        <v>60</v>
      </c>
      <c r="C16">
        <v>75</v>
      </c>
      <c r="D16">
        <v>149</v>
      </c>
      <c r="E16">
        <v>340</v>
      </c>
      <c r="F16">
        <v>38</v>
      </c>
      <c r="G16">
        <v>1034</v>
      </c>
      <c r="H16">
        <v>1696</v>
      </c>
      <c r="I16">
        <f>H16-G16</f>
        <v>662</v>
      </c>
      <c r="J16" s="2">
        <f>I16/H16</f>
        <v>0.39033018867924529</v>
      </c>
      <c r="K16" s="3">
        <f>C16+E16+F16</f>
        <v>453</v>
      </c>
      <c r="L16" s="2">
        <f>K16/H16</f>
        <v>0.26709905660377359</v>
      </c>
    </row>
    <row r="17" spans="1:12" x14ac:dyDescent="0.3">
      <c r="A17" t="s">
        <v>21</v>
      </c>
      <c r="B17">
        <v>39</v>
      </c>
      <c r="C17">
        <v>69</v>
      </c>
      <c r="D17">
        <v>51</v>
      </c>
      <c r="E17">
        <v>79</v>
      </c>
      <c r="F17">
        <v>29</v>
      </c>
      <c r="G17">
        <v>629</v>
      </c>
      <c r="H17">
        <v>896</v>
      </c>
      <c r="I17">
        <f>H17-G17</f>
        <v>267</v>
      </c>
      <c r="J17" s="2">
        <f>I17/H17</f>
        <v>0.29799107142857145</v>
      </c>
      <c r="K17" s="3">
        <f>C17+E17+F17</f>
        <v>177</v>
      </c>
      <c r="L17" s="2">
        <f>K17/H17</f>
        <v>0.19754464285714285</v>
      </c>
    </row>
    <row r="18" spans="1:12" x14ac:dyDescent="0.3">
      <c r="A18" t="s">
        <v>22</v>
      </c>
      <c r="B18">
        <v>23</v>
      </c>
      <c r="C18">
        <v>102</v>
      </c>
      <c r="D18">
        <v>49</v>
      </c>
      <c r="E18">
        <v>110</v>
      </c>
      <c r="F18">
        <v>26</v>
      </c>
      <c r="G18">
        <v>519</v>
      </c>
      <c r="H18">
        <v>829</v>
      </c>
      <c r="I18">
        <f>H18-G18</f>
        <v>310</v>
      </c>
      <c r="J18" s="2">
        <f>I18/H18</f>
        <v>0.37394451145958985</v>
      </c>
      <c r="K18" s="3">
        <f>C18+E18+F18</f>
        <v>238</v>
      </c>
      <c r="L18" s="2">
        <f>K18/H18</f>
        <v>0.28709288299155611</v>
      </c>
    </row>
    <row r="19" spans="1:12" x14ac:dyDescent="0.3">
      <c r="A19" t="s">
        <v>23</v>
      </c>
      <c r="B19">
        <v>24</v>
      </c>
      <c r="C19">
        <v>135</v>
      </c>
      <c r="D19">
        <v>94</v>
      </c>
      <c r="E19">
        <v>167</v>
      </c>
      <c r="F19">
        <v>225</v>
      </c>
      <c r="G19">
        <v>661</v>
      </c>
      <c r="H19">
        <v>1306</v>
      </c>
      <c r="I19">
        <f>H19-G19</f>
        <v>645</v>
      </c>
      <c r="J19" s="2">
        <f>I19/H19</f>
        <v>0.49387442572741197</v>
      </c>
      <c r="K19" s="3">
        <f>C19+E19+F19</f>
        <v>527</v>
      </c>
      <c r="L19" s="2">
        <f>K19/H19</f>
        <v>0.40352220520673815</v>
      </c>
    </row>
    <row r="20" spans="1:12" x14ac:dyDescent="0.3">
      <c r="A20" t="s">
        <v>24</v>
      </c>
      <c r="B20">
        <v>16</v>
      </c>
      <c r="C20">
        <v>49</v>
      </c>
      <c r="D20">
        <v>138</v>
      </c>
      <c r="E20">
        <v>402</v>
      </c>
      <c r="F20">
        <v>111</v>
      </c>
      <c r="G20">
        <v>672</v>
      </c>
      <c r="H20">
        <v>1388</v>
      </c>
      <c r="I20">
        <f>H20-G20</f>
        <v>716</v>
      </c>
      <c r="J20" s="2">
        <f>I20/H20</f>
        <v>0.51585014409221897</v>
      </c>
      <c r="K20" s="3">
        <f>C20+E20+F20</f>
        <v>562</v>
      </c>
      <c r="L20" s="2">
        <f>K20/H20</f>
        <v>0.40489913544668588</v>
      </c>
    </row>
    <row r="21" spans="1:12" x14ac:dyDescent="0.3">
      <c r="A21" t="s">
        <v>25</v>
      </c>
      <c r="B21">
        <v>12</v>
      </c>
      <c r="C21">
        <v>58</v>
      </c>
      <c r="D21">
        <v>30</v>
      </c>
      <c r="E21">
        <v>30</v>
      </c>
      <c r="F21">
        <v>21</v>
      </c>
      <c r="G21">
        <v>256</v>
      </c>
      <c r="H21">
        <v>407</v>
      </c>
      <c r="I21">
        <f>H21-G21</f>
        <v>151</v>
      </c>
      <c r="J21" s="2">
        <f>I21/H21</f>
        <v>0.37100737100737102</v>
      </c>
      <c r="K21" s="3">
        <f>C21+E21+F21</f>
        <v>109</v>
      </c>
      <c r="L21" s="2">
        <f>K21/H21</f>
        <v>0.26781326781326781</v>
      </c>
    </row>
    <row r="22" spans="1:12" x14ac:dyDescent="0.3">
      <c r="A22" t="s">
        <v>26</v>
      </c>
      <c r="B22">
        <v>99</v>
      </c>
      <c r="C22">
        <v>18</v>
      </c>
      <c r="D22">
        <v>117</v>
      </c>
      <c r="E22">
        <v>342</v>
      </c>
      <c r="F22">
        <v>11</v>
      </c>
      <c r="G22">
        <v>888</v>
      </c>
      <c r="H22">
        <v>1475</v>
      </c>
      <c r="I22">
        <f>H22-G22</f>
        <v>587</v>
      </c>
      <c r="J22" s="2">
        <f>I22/H22</f>
        <v>0.39796610169491525</v>
      </c>
      <c r="K22" s="3">
        <f>C22+E22+F22</f>
        <v>371</v>
      </c>
      <c r="L22" s="2">
        <f>K22/H22</f>
        <v>0.25152542372881354</v>
      </c>
    </row>
    <row r="23" spans="1:12" x14ac:dyDescent="0.3">
      <c r="A23" t="s">
        <v>27</v>
      </c>
      <c r="B23">
        <v>56</v>
      </c>
      <c r="C23">
        <v>1</v>
      </c>
      <c r="D23">
        <v>149</v>
      </c>
      <c r="E23">
        <v>382</v>
      </c>
      <c r="F23">
        <v>1</v>
      </c>
      <c r="G23">
        <v>1031</v>
      </c>
      <c r="H23">
        <v>1620</v>
      </c>
      <c r="I23">
        <f>H23-G23</f>
        <v>589</v>
      </c>
      <c r="J23" s="2">
        <f>I23/H23</f>
        <v>0.36358024691358026</v>
      </c>
      <c r="K23" s="3">
        <f>C23+E23+F23</f>
        <v>384</v>
      </c>
      <c r="L23" s="2">
        <f>K23/H23</f>
        <v>0.23703703703703705</v>
      </c>
    </row>
    <row r="24" spans="1:12" x14ac:dyDescent="0.3">
      <c r="A24" t="s">
        <v>28</v>
      </c>
      <c r="B24">
        <v>67</v>
      </c>
      <c r="C24">
        <v>152</v>
      </c>
      <c r="D24">
        <v>207</v>
      </c>
      <c r="E24">
        <v>661</v>
      </c>
      <c r="F24">
        <v>100</v>
      </c>
      <c r="G24">
        <v>1830</v>
      </c>
      <c r="H24">
        <v>3017</v>
      </c>
      <c r="I24">
        <f>H24-G24</f>
        <v>1187</v>
      </c>
      <c r="J24" s="2">
        <f>I24/H24</f>
        <v>0.39343718926085514</v>
      </c>
      <c r="K24" s="3">
        <f>C24+E24+F24</f>
        <v>913</v>
      </c>
      <c r="L24" s="2">
        <f>K24/H24</f>
        <v>0.30261849519390122</v>
      </c>
    </row>
    <row r="25" spans="1:12" x14ac:dyDescent="0.3">
      <c r="A25" t="s">
        <v>29</v>
      </c>
      <c r="B25">
        <v>69</v>
      </c>
      <c r="C25">
        <v>156</v>
      </c>
      <c r="D25">
        <v>129</v>
      </c>
      <c r="E25">
        <v>163</v>
      </c>
      <c r="F25">
        <v>44</v>
      </c>
      <c r="G25">
        <v>944</v>
      </c>
      <c r="H25">
        <v>1505</v>
      </c>
      <c r="I25">
        <f>H25-G25</f>
        <v>561</v>
      </c>
      <c r="J25" s="2">
        <f>I25/H25</f>
        <v>0.37275747508305646</v>
      </c>
      <c r="K25" s="3">
        <f>C25+E25+F25</f>
        <v>363</v>
      </c>
      <c r="L25" s="2">
        <f>K25/H25</f>
        <v>0.24119601328903653</v>
      </c>
    </row>
    <row r="26" spans="1:12" x14ac:dyDescent="0.3">
      <c r="A26" t="s">
        <v>30</v>
      </c>
      <c r="C26">
        <v>85</v>
      </c>
      <c r="D26">
        <v>45</v>
      </c>
      <c r="E26">
        <v>134</v>
      </c>
      <c r="F26">
        <v>186</v>
      </c>
      <c r="G26">
        <v>428</v>
      </c>
      <c r="H26">
        <v>878</v>
      </c>
      <c r="I26">
        <f>H26-G26</f>
        <v>450</v>
      </c>
      <c r="J26" s="2">
        <f>I26/H26</f>
        <v>0.51252847380410027</v>
      </c>
      <c r="K26" s="3">
        <f>C26+E26+F26</f>
        <v>405</v>
      </c>
      <c r="L26" s="2">
        <f>K26/H26</f>
        <v>0.46127562642369019</v>
      </c>
    </row>
    <row r="27" spans="1:12" x14ac:dyDescent="0.3">
      <c r="A27" t="s">
        <v>31</v>
      </c>
      <c r="B27">
        <v>73</v>
      </c>
      <c r="C27">
        <v>167</v>
      </c>
      <c r="D27">
        <v>113</v>
      </c>
      <c r="E27">
        <v>261</v>
      </c>
      <c r="F27">
        <v>110</v>
      </c>
      <c r="G27">
        <v>930</v>
      </c>
      <c r="H27">
        <v>1654</v>
      </c>
      <c r="I27">
        <f>H27-G27</f>
        <v>724</v>
      </c>
      <c r="J27" s="2">
        <f>I27/H27</f>
        <v>0.43772672309552602</v>
      </c>
      <c r="K27" s="3">
        <f>C27+E27+F27</f>
        <v>538</v>
      </c>
      <c r="L27" s="2">
        <f>K27/H27</f>
        <v>0.32527206771463119</v>
      </c>
    </row>
    <row r="28" spans="1:12" x14ac:dyDescent="0.3">
      <c r="A28" t="s">
        <v>32</v>
      </c>
      <c r="B28">
        <v>5</v>
      </c>
      <c r="C28">
        <v>50</v>
      </c>
      <c r="D28">
        <v>12</v>
      </c>
      <c r="E28">
        <v>14</v>
      </c>
      <c r="F28">
        <v>29</v>
      </c>
      <c r="G28">
        <v>209</v>
      </c>
      <c r="H28">
        <v>319</v>
      </c>
      <c r="I28">
        <f>H28-G28</f>
        <v>110</v>
      </c>
      <c r="J28" s="2">
        <f>I28/H28</f>
        <v>0.34482758620689657</v>
      </c>
      <c r="K28" s="3">
        <f>C28+E28+F28</f>
        <v>93</v>
      </c>
      <c r="L28" s="2">
        <f>K28/H28</f>
        <v>0.29153605015673983</v>
      </c>
    </row>
    <row r="29" spans="1:12" x14ac:dyDescent="0.3">
      <c r="A29" t="s">
        <v>33</v>
      </c>
      <c r="B29">
        <v>7</v>
      </c>
      <c r="C29">
        <v>62</v>
      </c>
      <c r="D29">
        <v>45</v>
      </c>
      <c r="E29">
        <v>56</v>
      </c>
      <c r="F29">
        <v>11</v>
      </c>
      <c r="G29">
        <v>372</v>
      </c>
      <c r="H29">
        <v>553</v>
      </c>
      <c r="I29">
        <f>H29-G29</f>
        <v>181</v>
      </c>
      <c r="J29" s="2">
        <f>I29/H29</f>
        <v>0.32730560578661844</v>
      </c>
      <c r="K29" s="3">
        <f>C29+E29+F29</f>
        <v>129</v>
      </c>
      <c r="L29" s="2">
        <f>K29/H29</f>
        <v>0.23327305605786619</v>
      </c>
    </row>
    <row r="30" spans="1:12" x14ac:dyDescent="0.3">
      <c r="A30" t="s">
        <v>34</v>
      </c>
      <c r="B30">
        <v>8</v>
      </c>
      <c r="C30">
        <v>14</v>
      </c>
      <c r="D30">
        <v>69</v>
      </c>
      <c r="E30">
        <v>164</v>
      </c>
      <c r="F30">
        <v>15</v>
      </c>
      <c r="G30">
        <v>509</v>
      </c>
      <c r="H30">
        <v>779</v>
      </c>
      <c r="I30">
        <f>H30-G30</f>
        <v>270</v>
      </c>
      <c r="J30" s="2">
        <f>I30/H30</f>
        <v>0.34659820282413351</v>
      </c>
      <c r="K30" s="3">
        <f>C30+E30+F30</f>
        <v>193</v>
      </c>
      <c r="L30" s="2">
        <f>K30/H30</f>
        <v>0.24775353016688062</v>
      </c>
    </row>
    <row r="31" spans="1:12" x14ac:dyDescent="0.3">
      <c r="A31" t="s">
        <v>35</v>
      </c>
      <c r="B31">
        <v>16</v>
      </c>
      <c r="C31">
        <v>38</v>
      </c>
      <c r="D31">
        <v>17</v>
      </c>
      <c r="E31">
        <v>27</v>
      </c>
      <c r="F31">
        <v>12</v>
      </c>
      <c r="G31">
        <v>240</v>
      </c>
      <c r="H31">
        <v>350</v>
      </c>
      <c r="I31">
        <f>H31-G31</f>
        <v>110</v>
      </c>
      <c r="J31" s="2">
        <f>I31/H31</f>
        <v>0.31428571428571428</v>
      </c>
      <c r="K31" s="3">
        <f>C31+E31+F31</f>
        <v>77</v>
      </c>
      <c r="L31" s="2">
        <f>K31/H31</f>
        <v>0.22</v>
      </c>
    </row>
    <row r="32" spans="1:12" x14ac:dyDescent="0.3">
      <c r="A32" t="s">
        <v>36</v>
      </c>
      <c r="B32">
        <v>53</v>
      </c>
      <c r="D32">
        <v>173</v>
      </c>
      <c r="E32">
        <v>531</v>
      </c>
      <c r="G32">
        <v>1424</v>
      </c>
      <c r="H32">
        <v>2181</v>
      </c>
      <c r="I32">
        <f>H32-G32</f>
        <v>757</v>
      </c>
      <c r="J32" s="2">
        <f>I32/H32</f>
        <v>0.34708849151765248</v>
      </c>
      <c r="K32" s="3">
        <f>C32+E32+F32</f>
        <v>531</v>
      </c>
      <c r="L32" s="2">
        <f>K32/H32</f>
        <v>0.24346629986244842</v>
      </c>
    </row>
    <row r="33" spans="1:12" x14ac:dyDescent="0.3">
      <c r="A33" t="s">
        <v>37</v>
      </c>
      <c r="B33">
        <v>8</v>
      </c>
      <c r="C33">
        <v>48</v>
      </c>
      <c r="D33">
        <v>48</v>
      </c>
      <c r="E33">
        <v>112</v>
      </c>
      <c r="F33">
        <v>83</v>
      </c>
      <c r="G33">
        <v>313</v>
      </c>
      <c r="H33">
        <v>612</v>
      </c>
      <c r="I33">
        <f>H33-G33</f>
        <v>299</v>
      </c>
      <c r="J33" s="2">
        <f>I33/H33</f>
        <v>0.48856209150326796</v>
      </c>
      <c r="K33" s="3">
        <f>C33+E33+F33</f>
        <v>243</v>
      </c>
      <c r="L33" s="2">
        <f>K33/H33</f>
        <v>0.39705882352941174</v>
      </c>
    </row>
    <row r="34" spans="1:12" x14ac:dyDescent="0.3">
      <c r="A34" t="s">
        <v>38</v>
      </c>
      <c r="B34">
        <v>222</v>
      </c>
      <c r="C34">
        <v>145</v>
      </c>
      <c r="D34">
        <v>476</v>
      </c>
      <c r="E34">
        <v>1275</v>
      </c>
      <c r="F34">
        <v>90</v>
      </c>
      <c r="G34">
        <v>3203</v>
      </c>
      <c r="H34">
        <v>5411</v>
      </c>
      <c r="I34">
        <f>H34-G34</f>
        <v>2208</v>
      </c>
      <c r="J34" s="2">
        <f>I34/H34</f>
        <v>0.40805766032156715</v>
      </c>
      <c r="K34" s="3">
        <f>C34+E34+F34</f>
        <v>1510</v>
      </c>
      <c r="L34" s="2">
        <f>K34/H34</f>
        <v>0.27906117168730366</v>
      </c>
    </row>
    <row r="35" spans="1:12" x14ac:dyDescent="0.3">
      <c r="A35" t="s">
        <v>39</v>
      </c>
      <c r="B35">
        <v>114</v>
      </c>
      <c r="C35">
        <v>139</v>
      </c>
      <c r="D35">
        <v>239</v>
      </c>
      <c r="E35">
        <v>478</v>
      </c>
      <c r="F35">
        <v>180</v>
      </c>
      <c r="G35">
        <v>1522</v>
      </c>
      <c r="H35">
        <v>2672</v>
      </c>
      <c r="I35">
        <f>H35-G35</f>
        <v>1150</v>
      </c>
      <c r="J35" s="2">
        <f>I35/H35</f>
        <v>0.43038922155688625</v>
      </c>
      <c r="K35" s="3">
        <f>C35+E35+F35</f>
        <v>797</v>
      </c>
      <c r="L35" s="2">
        <f>K35/H35</f>
        <v>0.29827844311377244</v>
      </c>
    </row>
    <row r="36" spans="1:12" x14ac:dyDescent="0.3">
      <c r="A36" t="s">
        <v>40</v>
      </c>
      <c r="B36">
        <v>5</v>
      </c>
      <c r="C36">
        <v>23</v>
      </c>
      <c r="D36">
        <v>9</v>
      </c>
      <c r="E36">
        <v>14</v>
      </c>
      <c r="F36">
        <v>8</v>
      </c>
      <c r="G36">
        <v>169</v>
      </c>
      <c r="H36">
        <v>228</v>
      </c>
      <c r="I36">
        <f>H36-G36</f>
        <v>59</v>
      </c>
      <c r="J36" s="2">
        <f>I36/H36</f>
        <v>0.25877192982456143</v>
      </c>
      <c r="K36" s="3">
        <f>C36+E36+F36</f>
        <v>45</v>
      </c>
      <c r="L36" s="2">
        <f>K36/H36</f>
        <v>0.19736842105263158</v>
      </c>
    </row>
    <row r="37" spans="1:12" x14ac:dyDescent="0.3">
      <c r="A37" t="s">
        <v>41</v>
      </c>
      <c r="B37">
        <v>146</v>
      </c>
      <c r="C37">
        <v>132</v>
      </c>
      <c r="D37">
        <v>175</v>
      </c>
      <c r="E37">
        <v>747</v>
      </c>
      <c r="F37">
        <v>100</v>
      </c>
      <c r="G37">
        <v>1868</v>
      </c>
      <c r="H37">
        <v>3168</v>
      </c>
      <c r="I37">
        <f>H37-G37</f>
        <v>1300</v>
      </c>
      <c r="J37" s="2">
        <f>I37/H37</f>
        <v>0.41035353535353536</v>
      </c>
      <c r="K37" s="3">
        <f>C37+E37+F37</f>
        <v>979</v>
      </c>
      <c r="L37" s="2">
        <f>K37/H37</f>
        <v>0.30902777777777779</v>
      </c>
    </row>
    <row r="38" spans="1:12" x14ac:dyDescent="0.3">
      <c r="A38" t="s">
        <v>42</v>
      </c>
      <c r="B38">
        <v>4</v>
      </c>
      <c r="C38">
        <v>107</v>
      </c>
      <c r="D38">
        <v>124</v>
      </c>
      <c r="E38">
        <v>186</v>
      </c>
      <c r="F38">
        <v>84</v>
      </c>
      <c r="G38">
        <v>700</v>
      </c>
      <c r="H38">
        <v>1205</v>
      </c>
      <c r="I38">
        <f>H38-G38</f>
        <v>505</v>
      </c>
      <c r="J38" s="2">
        <f>I38/H38</f>
        <v>0.41908713692946059</v>
      </c>
      <c r="K38" s="3">
        <f>C38+E38+F38</f>
        <v>377</v>
      </c>
      <c r="L38" s="2">
        <f>K38/H38</f>
        <v>0.31286307053941909</v>
      </c>
    </row>
    <row r="39" spans="1:12" x14ac:dyDescent="0.3">
      <c r="A39" t="s">
        <v>43</v>
      </c>
      <c r="B39">
        <v>18</v>
      </c>
      <c r="C39">
        <v>70</v>
      </c>
      <c r="D39">
        <v>122</v>
      </c>
      <c r="E39">
        <v>120</v>
      </c>
      <c r="F39">
        <v>49</v>
      </c>
      <c r="G39">
        <v>622</v>
      </c>
      <c r="H39">
        <v>1001</v>
      </c>
      <c r="I39">
        <f>H39-G39</f>
        <v>379</v>
      </c>
      <c r="J39" s="2">
        <f>I39/H39</f>
        <v>0.37862137862137862</v>
      </c>
      <c r="K39" s="3">
        <f>C39+E39+F39</f>
        <v>239</v>
      </c>
      <c r="L39" s="2">
        <f>K39/H39</f>
        <v>0.23876123876123875</v>
      </c>
    </row>
    <row r="40" spans="1:12" x14ac:dyDescent="0.3">
      <c r="A40" t="s">
        <v>44</v>
      </c>
      <c r="B40">
        <v>162</v>
      </c>
      <c r="C40">
        <v>148</v>
      </c>
      <c r="D40">
        <v>230</v>
      </c>
      <c r="E40">
        <v>668</v>
      </c>
      <c r="F40">
        <v>77</v>
      </c>
      <c r="G40">
        <v>2161</v>
      </c>
      <c r="H40">
        <v>3446</v>
      </c>
      <c r="I40">
        <f>H40-G40</f>
        <v>1285</v>
      </c>
      <c r="J40" s="2">
        <f>I40/H40</f>
        <v>0.37289611143354612</v>
      </c>
      <c r="K40" s="3">
        <f>C40+E40+F40</f>
        <v>893</v>
      </c>
      <c r="L40" s="2">
        <f>K40/H40</f>
        <v>0.259141033081834</v>
      </c>
    </row>
    <row r="41" spans="1:12" x14ac:dyDescent="0.3">
      <c r="A41" t="s">
        <v>57</v>
      </c>
      <c r="D41">
        <v>32</v>
      </c>
      <c r="E41">
        <v>795</v>
      </c>
      <c r="F41">
        <v>30</v>
      </c>
      <c r="G41">
        <v>124</v>
      </c>
      <c r="H41">
        <v>981</v>
      </c>
      <c r="I41">
        <f>H41-G41</f>
        <v>857</v>
      </c>
      <c r="J41" s="2">
        <f>I41/H41</f>
        <v>0.87359836901121302</v>
      </c>
      <c r="K41" s="3">
        <f>C41+E41+F41</f>
        <v>825</v>
      </c>
      <c r="L41" s="2">
        <f>K41/H41</f>
        <v>0.84097859327217128</v>
      </c>
    </row>
    <row r="42" spans="1:12" x14ac:dyDescent="0.3">
      <c r="A42" t="s">
        <v>45</v>
      </c>
      <c r="B42">
        <v>4</v>
      </c>
      <c r="D42">
        <v>30</v>
      </c>
      <c r="E42">
        <v>43</v>
      </c>
      <c r="G42">
        <v>173</v>
      </c>
      <c r="H42">
        <v>250</v>
      </c>
      <c r="I42">
        <f>H42-G42</f>
        <v>77</v>
      </c>
      <c r="J42" s="2">
        <f>I42/H42</f>
        <v>0.308</v>
      </c>
      <c r="K42" s="3">
        <f>C42+E42+F42</f>
        <v>43</v>
      </c>
      <c r="L42" s="2">
        <f>K42/H42</f>
        <v>0.17199999999999999</v>
      </c>
    </row>
    <row r="43" spans="1:12" x14ac:dyDescent="0.3">
      <c r="A43" t="s">
        <v>46</v>
      </c>
      <c r="B43">
        <v>23</v>
      </c>
      <c r="C43">
        <v>56</v>
      </c>
      <c r="D43">
        <v>164</v>
      </c>
      <c r="E43">
        <v>244</v>
      </c>
      <c r="F43">
        <v>103</v>
      </c>
      <c r="G43">
        <v>733</v>
      </c>
      <c r="H43">
        <v>1323</v>
      </c>
      <c r="I43">
        <f>H43-G43</f>
        <v>590</v>
      </c>
      <c r="J43" s="2">
        <f>I43/H43</f>
        <v>0.44595616024187451</v>
      </c>
      <c r="K43" s="3">
        <f>C43+E43+F43</f>
        <v>403</v>
      </c>
      <c r="L43" s="2">
        <f>K43/H43</f>
        <v>0.30461073318216175</v>
      </c>
    </row>
    <row r="44" spans="1:12" x14ac:dyDescent="0.3">
      <c r="A44" t="s">
        <v>47</v>
      </c>
      <c r="B44">
        <v>3</v>
      </c>
      <c r="C44">
        <v>24</v>
      </c>
      <c r="D44">
        <v>17</v>
      </c>
      <c r="E44">
        <v>11</v>
      </c>
      <c r="F44">
        <v>26</v>
      </c>
      <c r="G44">
        <v>161</v>
      </c>
      <c r="H44">
        <v>242</v>
      </c>
      <c r="I44">
        <f>H44-G44</f>
        <v>81</v>
      </c>
      <c r="J44" s="2">
        <f>I44/H44</f>
        <v>0.33471074380165289</v>
      </c>
      <c r="K44" s="3">
        <f>C44+E44+F44</f>
        <v>61</v>
      </c>
      <c r="L44" s="2">
        <f>K44/H44</f>
        <v>0.25206611570247933</v>
      </c>
    </row>
    <row r="45" spans="1:12" x14ac:dyDescent="0.3">
      <c r="A45" t="s">
        <v>48</v>
      </c>
      <c r="B45">
        <v>30</v>
      </c>
      <c r="C45">
        <v>128</v>
      </c>
      <c r="D45">
        <v>180</v>
      </c>
      <c r="E45">
        <v>317</v>
      </c>
      <c r="F45">
        <v>87</v>
      </c>
      <c r="G45">
        <v>959</v>
      </c>
      <c r="H45">
        <v>1701</v>
      </c>
      <c r="I45">
        <f>H45-G45</f>
        <v>742</v>
      </c>
      <c r="J45" s="2">
        <f>I45/H45</f>
        <v>0.43621399176954734</v>
      </c>
      <c r="K45" s="3">
        <f>C45+E45+F45</f>
        <v>532</v>
      </c>
      <c r="L45" s="2">
        <f>K45/H45</f>
        <v>0.31275720164609055</v>
      </c>
    </row>
    <row r="46" spans="1:12" x14ac:dyDescent="0.3">
      <c r="A46" t="s">
        <v>49</v>
      </c>
      <c r="B46">
        <v>122</v>
      </c>
      <c r="C46">
        <v>243</v>
      </c>
      <c r="D46">
        <v>812</v>
      </c>
      <c r="E46">
        <v>1729</v>
      </c>
      <c r="F46">
        <v>243</v>
      </c>
      <c r="G46">
        <v>3747</v>
      </c>
      <c r="H46">
        <v>6896</v>
      </c>
      <c r="I46">
        <f>H46-G46</f>
        <v>3149</v>
      </c>
      <c r="J46" s="2">
        <f>I46/H46</f>
        <v>0.45664153132250579</v>
      </c>
      <c r="K46" s="3">
        <f>C46+E46+F46</f>
        <v>2215</v>
      </c>
      <c r="L46" s="2">
        <f>K46/H46</f>
        <v>0.32120069605568446</v>
      </c>
    </row>
    <row r="47" spans="1:12" x14ac:dyDescent="0.3">
      <c r="A47" t="s">
        <v>50</v>
      </c>
      <c r="B47">
        <v>19</v>
      </c>
      <c r="C47">
        <v>25</v>
      </c>
      <c r="D47">
        <v>82</v>
      </c>
      <c r="E47">
        <v>67</v>
      </c>
      <c r="F47">
        <v>13</v>
      </c>
      <c r="G47">
        <v>510</v>
      </c>
      <c r="H47">
        <v>716</v>
      </c>
      <c r="I47">
        <f>H47-G47</f>
        <v>206</v>
      </c>
      <c r="J47" s="2">
        <f>I47/H47</f>
        <v>0.28770949720670391</v>
      </c>
      <c r="K47" s="3">
        <f>C47+E47+F47</f>
        <v>105</v>
      </c>
      <c r="L47" s="2">
        <f>K47/H47</f>
        <v>0.14664804469273743</v>
      </c>
    </row>
    <row r="48" spans="1:12" x14ac:dyDescent="0.3">
      <c r="A48" t="s">
        <v>51</v>
      </c>
      <c r="B48">
        <v>1</v>
      </c>
      <c r="C48">
        <v>28</v>
      </c>
      <c r="D48">
        <v>6</v>
      </c>
      <c r="E48">
        <v>8</v>
      </c>
      <c r="F48">
        <v>6</v>
      </c>
      <c r="G48">
        <v>144</v>
      </c>
      <c r="H48">
        <v>193</v>
      </c>
      <c r="I48">
        <f>H48-G48</f>
        <v>49</v>
      </c>
      <c r="J48" s="2">
        <f>I48/H48</f>
        <v>0.25388601036269431</v>
      </c>
      <c r="K48" s="3">
        <f>C48+E48+F48</f>
        <v>42</v>
      </c>
      <c r="L48" s="2">
        <f>K48/H48</f>
        <v>0.21761658031088082</v>
      </c>
    </row>
    <row r="49" spans="1:12" x14ac:dyDescent="0.3">
      <c r="A49" t="s">
        <v>52</v>
      </c>
      <c r="B49">
        <v>136</v>
      </c>
      <c r="C49">
        <v>107</v>
      </c>
      <c r="D49">
        <v>197</v>
      </c>
      <c r="E49">
        <v>369</v>
      </c>
      <c r="F49">
        <v>155</v>
      </c>
      <c r="G49">
        <v>1234</v>
      </c>
      <c r="H49">
        <v>2198</v>
      </c>
      <c r="I49">
        <f>H49-G49</f>
        <v>964</v>
      </c>
      <c r="J49" s="2">
        <f>I49/H49</f>
        <v>0.43858052775250228</v>
      </c>
      <c r="K49" s="3">
        <f>C49+E49+F49</f>
        <v>631</v>
      </c>
      <c r="L49" s="2">
        <f>K49/H49</f>
        <v>0.28707916287534124</v>
      </c>
    </row>
    <row r="50" spans="1:12" x14ac:dyDescent="0.3">
      <c r="A50" t="s">
        <v>53</v>
      </c>
      <c r="B50">
        <v>43</v>
      </c>
      <c r="C50">
        <v>61</v>
      </c>
      <c r="D50">
        <v>230</v>
      </c>
      <c r="E50">
        <v>272</v>
      </c>
      <c r="F50">
        <v>75</v>
      </c>
      <c r="G50">
        <v>1103</v>
      </c>
      <c r="H50">
        <v>1784</v>
      </c>
      <c r="I50">
        <f>H50-G50</f>
        <v>681</v>
      </c>
      <c r="J50" s="2">
        <f>I50/H50</f>
        <v>0.38172645739910316</v>
      </c>
      <c r="K50" s="3">
        <f>C50+E50+F50</f>
        <v>408</v>
      </c>
      <c r="L50" s="2">
        <f>K50/H50</f>
        <v>0.22869955156950672</v>
      </c>
    </row>
    <row r="51" spans="1:12" x14ac:dyDescent="0.3">
      <c r="A51" t="s">
        <v>54</v>
      </c>
      <c r="B51">
        <v>19</v>
      </c>
      <c r="C51">
        <v>29</v>
      </c>
      <c r="D51">
        <v>39</v>
      </c>
      <c r="E51">
        <v>97</v>
      </c>
      <c r="F51">
        <v>74</v>
      </c>
      <c r="G51">
        <v>288</v>
      </c>
      <c r="H51">
        <v>546</v>
      </c>
      <c r="I51">
        <f>H51-G51</f>
        <v>258</v>
      </c>
      <c r="J51" s="2">
        <f>I51/H51</f>
        <v>0.47252747252747251</v>
      </c>
      <c r="K51" s="3">
        <f>C51+E51+F51</f>
        <v>200</v>
      </c>
      <c r="L51" s="2">
        <f>K51/H51</f>
        <v>0.36630036630036628</v>
      </c>
    </row>
    <row r="52" spans="1:12" x14ac:dyDescent="0.3">
      <c r="A52" t="s">
        <v>55</v>
      </c>
      <c r="B52">
        <v>79</v>
      </c>
      <c r="C52">
        <v>121</v>
      </c>
      <c r="D52">
        <v>88</v>
      </c>
      <c r="E52">
        <v>204</v>
      </c>
      <c r="F52">
        <v>20</v>
      </c>
      <c r="G52">
        <v>1030</v>
      </c>
      <c r="H52">
        <v>1542</v>
      </c>
      <c r="I52">
        <f>H52-G52</f>
        <v>512</v>
      </c>
      <c r="J52" s="2">
        <f>I52/H52</f>
        <v>0.33203631647211412</v>
      </c>
      <c r="K52" s="3">
        <f>C52+E52+F52</f>
        <v>345</v>
      </c>
      <c r="L52" s="2">
        <f>K52/H52</f>
        <v>0.22373540856031129</v>
      </c>
    </row>
    <row r="53" spans="1:12" x14ac:dyDescent="0.3">
      <c r="A53" t="s">
        <v>56</v>
      </c>
      <c r="B53">
        <v>1</v>
      </c>
      <c r="C53">
        <v>20</v>
      </c>
      <c r="D53">
        <v>4</v>
      </c>
      <c r="E53">
        <v>8</v>
      </c>
      <c r="F53">
        <v>11</v>
      </c>
      <c r="G53">
        <v>116</v>
      </c>
      <c r="H53">
        <v>160</v>
      </c>
      <c r="I53">
        <f>H53-G53</f>
        <v>44</v>
      </c>
      <c r="J53" s="2">
        <f>I53/H53</f>
        <v>0.27500000000000002</v>
      </c>
      <c r="K53" s="3">
        <f>C53+E53+F53</f>
        <v>39</v>
      </c>
      <c r="L53" s="2">
        <f>K53/H53</f>
        <v>0.24374999999999999</v>
      </c>
    </row>
    <row r="54" spans="1:12" x14ac:dyDescent="0.3">
      <c r="B54">
        <v>2576</v>
      </c>
      <c r="C54">
        <v>3605</v>
      </c>
      <c r="D54">
        <v>7806</v>
      </c>
      <c r="E54">
        <v>17890</v>
      </c>
      <c r="F54">
        <v>3290</v>
      </c>
      <c r="G54">
        <v>50228</v>
      </c>
      <c r="H54">
        <v>85395</v>
      </c>
      <c r="I54">
        <f>H54-G54</f>
        <v>35167</v>
      </c>
      <c r="J54" s="2">
        <f>I54/H54</f>
        <v>0.41181568007494584</v>
      </c>
      <c r="K54" s="3">
        <f>C54+E54+F54</f>
        <v>24785</v>
      </c>
      <c r="L54" s="2">
        <f>K54/H54</f>
        <v>0.29023947537912054</v>
      </c>
    </row>
  </sheetData>
  <sortState xmlns:xlrd2="http://schemas.microsoft.com/office/spreadsheetml/2017/richdata2" ref="A2:L53">
    <sortCondition ref="A2:A5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State NMTC</vt:lpstr>
    </vt:vector>
  </TitlesOfParts>
  <Company>Hughes Financial Services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 Hughes</dc:creator>
  <cp:lastModifiedBy>William Hughes</cp:lastModifiedBy>
  <dcterms:created xsi:type="dcterms:W3CDTF">2024-05-07T21:00:54Z</dcterms:created>
  <dcterms:modified xsi:type="dcterms:W3CDTF">2024-05-08T17:52:33Z</dcterms:modified>
</cp:coreProperties>
</file>